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E26F255D-2A4A-4C1C-BA60-B19EB2FB982A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19" sheetId="5" r:id="rId1"/>
  </sheets>
  <definedNames>
    <definedName name="_xlnm._FilterDatabase" localSheetId="0" hidden="1">'Anno 2019'!$A$3:$L$3</definedName>
    <definedName name="_xlnm.Print_Area" localSheetId="0">'Anno 2019'!$A$1:$L$27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5" l="1"/>
  <c r="I23" i="5"/>
  <c r="I20" i="5"/>
  <c r="H14" i="5"/>
  <c r="H13" i="5"/>
  <c r="L10" i="5"/>
  <c r="H10" i="5"/>
  <c r="H6" i="5"/>
  <c r="I24" i="5" l="1"/>
  <c r="L26" i="5"/>
  <c r="I26" i="5"/>
  <c r="I4" i="5" l="1"/>
  <c r="I6" i="5" l="1"/>
  <c r="I21" i="5" l="1"/>
  <c r="I13" i="5" l="1"/>
  <c r="I17" i="5"/>
  <c r="I19" i="5"/>
  <c r="I18" i="5"/>
  <c r="I15" i="5"/>
  <c r="I14" i="5"/>
  <c r="I12" i="5"/>
  <c r="I10" i="5"/>
  <c r="I9" i="5"/>
  <c r="I8" i="5"/>
  <c r="I5" i="5"/>
</calcChain>
</file>

<file path=xl/sharedStrings.xml><?xml version="1.0" encoding="utf-8"?>
<sst xmlns="http://schemas.openxmlformats.org/spreadsheetml/2006/main" count="175" uniqueCount="85">
  <si>
    <t>Aggiudicatario</t>
  </si>
  <si>
    <t>AFFIDAMENTO DIRETTO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</si>
  <si>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</si>
  <si>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</si>
  <si>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</si>
  <si>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</si>
  <si>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</si>
  <si>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</si>
  <si>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</si>
  <si>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</si>
  <si>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</si>
  <si>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FORNITURA BUONI PASTO PER IL PERSONALE</t>
  </si>
  <si>
    <t>HOCHFEILER SRL - 
C.F. 04092261009</t>
  </si>
  <si>
    <t>0000000000</t>
  </si>
  <si>
    <t>Importo di aggiudicazione LORDO</t>
  </si>
  <si>
    <t xml:space="preserve"> Ordine degli Assistenti Sociali del Piemonte  - C.F. 97563540018</t>
  </si>
  <si>
    <t xml:space="preserve"> Ordine Assistenti Sociali del Piemonte</t>
  </si>
  <si>
    <t>97563540018</t>
  </si>
  <si>
    <t>CONSULENTE FISCALE - FINANZIARIA</t>
  </si>
  <si>
    <t>RAG. ELDA FORNI                                      C.F. FRNLDE50P55D208D</t>
  </si>
  <si>
    <t>RAG. ELDA FORNI                                             C.F. FRNLDE50P55D208D</t>
  </si>
  <si>
    <t>CONSULENTE DEL LAVORO</t>
  </si>
  <si>
    <t>CASAPIERI MASSIMO
C.F. CSPMSM53E17L219N                                                                                            P.IVA 01620940013</t>
  </si>
  <si>
    <t>CONSULENTE LEGALE</t>
  </si>
  <si>
    <t>AVVOCATO CINZIA ALESIANI 
C.F. LSNCNZ72R62L219J                                        P.IVA 08443380012</t>
  </si>
  <si>
    <t>CONSULENTE SICUREZZA D.LGS 81/08</t>
  </si>
  <si>
    <t>MEDICO DEL LAVORO</t>
  </si>
  <si>
    <t>ASSISTENZA SOFTWARE ED HARDWARE</t>
  </si>
  <si>
    <t>MEDIARES S.C.                                      P.IVA 07341730013</t>
  </si>
  <si>
    <t>MEDIARES S.C.                                            P.IVA 07341730013</t>
  </si>
  <si>
    <t>GESTIONE SITO WEB</t>
  </si>
  <si>
    <t>BROKER ASSICURATIVO</t>
  </si>
  <si>
    <t>SERVIZIO MANUTENZIONE ESTINTORI</t>
  </si>
  <si>
    <t>SERVIZIO PULIZIE UFFICIO</t>
  </si>
  <si>
    <t>GESTIONE UFFICIO VIRTUALE ALBO ISCRITTI</t>
  </si>
  <si>
    <t>ALTA BROKER INSURANCE AND ASSISTANCE SRL                                          P.IVA 01833240995</t>
  </si>
  <si>
    <t>GRUPPO DIGITO SRL                                   P.IVA 07643600013</t>
  </si>
  <si>
    <t>SINTECOPGHI SRL                                    P.IVA 11543670019</t>
  </si>
  <si>
    <t>TORINESE ANTINCENDI SRL                   P.IVA 06365990016</t>
  </si>
  <si>
    <t>NUOVA SPLENDOR DI DANIELA MORELLO - 
C.F. MRLDNL73S65D960Z                               P.IVA 09427660015</t>
  </si>
  <si>
    <t xml:space="preserve">FORNITURA MATERIALE DI CANCELLERIA </t>
  </si>
  <si>
    <t>MONDOFFICE SRL - 
P.IVA 0369540094</t>
  </si>
  <si>
    <t>COME DA CONVENZIONE</t>
  </si>
  <si>
    <t>BANCA POPOLARE DI SONDRIO          P.IVA 00053810149</t>
  </si>
  <si>
    <t>ASSISTENZA SOFTWARE PROTOCOLLO E CONTABILITA'                                           ALBO PRETORIO                                       PORTALE AMMINISTRAZIONE TRASPARENTE</t>
  </si>
  <si>
    <t>FONITURA MATERIALE DI CONSUMO</t>
  </si>
  <si>
    <t>ELI GIORDANINO                                 P.IVA 09738480012</t>
  </si>
  <si>
    <t xml:space="preserve">NOLEGGIO FOTOCOPIATRICE                           </t>
  </si>
  <si>
    <t>Somme liquidate</t>
  </si>
  <si>
    <t>ECOTARGET S.R.L.                              P.IVA 073055150018</t>
  </si>
  <si>
    <t xml:space="preserve">DAY RISTOSERVICE SPA  - 
P.IVA 03543000370 </t>
  </si>
  <si>
    <t>ZC32664BF0</t>
  </si>
  <si>
    <t>Z4126208EF</t>
  </si>
  <si>
    <t>ZD2266491E</t>
  </si>
  <si>
    <t>Z102620879</t>
  </si>
  <si>
    <t>Z0326207E9</t>
  </si>
  <si>
    <t>ZA12620A4C</t>
  </si>
  <si>
    <t>Z7E2620AAB</t>
  </si>
  <si>
    <t>ZE026207AB</t>
  </si>
  <si>
    <t>Z6426C0E73</t>
  </si>
  <si>
    <t>Z2B26C0EC6</t>
  </si>
  <si>
    <t>ZA4E262097F</t>
  </si>
  <si>
    <t>Z43284F759</t>
  </si>
  <si>
    <t>Z76276CF8E</t>
  </si>
  <si>
    <t>Z8F280E210</t>
  </si>
  <si>
    <t>ZE22760932</t>
  </si>
  <si>
    <t>ZB52664F07</t>
  </si>
  <si>
    <t>Z7C28827C1</t>
  </si>
  <si>
    <t>SOMMINISTRAZIONE UNA UNITA' DI PERSONALE TEMPO PARZIALE E DETERMINATO</t>
  </si>
  <si>
    <t xml:space="preserve">LAVORI DI TINTEGGIATURA NUOVA SEDE LEGALE </t>
  </si>
  <si>
    <t>SERVIZIO DI TRASLOCO - TRASFEIMENTO NUOVA SEDE LEGALE</t>
  </si>
  <si>
    <t>MESSA A NORMA IMPIANTO ELETTRICO NUOVA SEDE LEGALE</t>
  </si>
  <si>
    <t>Z9C2752678</t>
  </si>
  <si>
    <t>Z1027525FE</t>
  </si>
  <si>
    <t>Z732752634</t>
  </si>
  <si>
    <t>GRUPPO TORINOPROGETTI Soc. Ing. Srl                                              P.IVA 09285080017</t>
  </si>
  <si>
    <t>SQ CONSULTING DI CESARE GRAPPEIN                                          P.IVA 01187860075</t>
  </si>
  <si>
    <t>CONSULENZA IN DPO - DATA PROTECTION OFFICIER</t>
  </si>
  <si>
    <t>GI GROUP                                           P.IVA 11629770154</t>
  </si>
  <si>
    <t>ABRAMO TRASLOCHI di  Abramo Sebastiano                                           C.F.:  BRMSST63T09Z112M</t>
  </si>
  <si>
    <t>MORELLI GIOVANNI                           C.F.: MRLGNN58D15D390K,</t>
  </si>
  <si>
    <t>STAMPA E SPEDIZIONE BOLLETTINI PAGO PA AGLI ISCRITTI PER QUOTA 2019 - SERVIZIO DI FATTURAZIONE ELTTRONICAE E CONSERVAZIONE</t>
  </si>
  <si>
    <r>
      <t xml:space="preserve">Contratti di forniture, beni e servizi
Anno 2019
</t>
    </r>
    <r>
      <rPr>
        <sz val="16"/>
        <color theme="1"/>
        <rFont val="Garamond"/>
        <family val="1"/>
      </rPr>
      <t>Dati aggiornati al 31 dicembre 2019</t>
    </r>
  </si>
  <si>
    <t>Z222A87C25</t>
  </si>
  <si>
    <t>SERVIZIO INSTALLAZIONE SECONDO ESTINTORE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</si>
</sst>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dd/mm/yy;@"/>
    <numFmt numFmtId="167" formatCode="&quot;€&quot;\ 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sz val="9"/>
      <color indexed="8"/>
      <name val="Garamond"/>
      <family val="1"/>
    </font>
    <font>
      <sz val="9"/>
      <color rgb="FF000000"/>
      <name val="Garamond"/>
      <family val="1"/>
    </font>
    <font>
      <sz val="9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167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 wrapText="1"/>
    </xf>
    <xf numFmtId="165" fontId="20" fillId="0" borderId="0" xfId="0" applyNumberFormat="1" applyFont="1" applyAlignment="1">
      <alignment horizontal="right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4" fontId="20" fillId="0" borderId="5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7" fontId="25" fillId="0" borderId="5" xfId="0" applyNumberFormat="1" applyFont="1" applyFill="1" applyBorder="1" applyAlignment="1">
      <alignment vertical="center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5" xfId="0" applyNumberFormat="1" applyFont="1" applyFill="1" applyBorder="1" applyAlignment="1" applyProtection="1">
      <alignment vertical="center" wrapText="1"/>
    </xf>
    <xf numFmtId="0" fontId="29" fillId="0" borderId="0" xfId="0" applyFont="1" applyFill="1"/>
    <xf numFmtId="49" fontId="20" fillId="0" borderId="5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="89" zoomScaleNormal="89" workbookViewId="0">
      <selection activeCell="N3" sqref="N3"/>
    </sheetView>
  </sheetViews>
  <sheetFormatPr defaultColWidth="33.5703125" defaultRowHeight="15" x14ac:dyDescent="0.25"/>
  <cols>
    <col min="1" max="1" width="12.28515625" style="35" customWidth="1"/>
    <col min="2" max="2" width="11.7109375" style="5" bestFit="1" customWidth="1"/>
    <col min="3" max="3" width="14.85546875" style="2" customWidth="1"/>
    <col min="4" max="4" width="32.7109375" style="15" customWidth="1"/>
    <col min="5" max="5" width="16.7109375" style="15" customWidth="1"/>
    <col min="6" max="6" width="30" style="11" customWidth="1"/>
    <col min="7" max="7" width="29.85546875" style="3" customWidth="1"/>
    <col min="8" max="8" width="11" style="12" customWidth="1"/>
    <col min="9" max="9" width="12.42578125" style="12" customWidth="1"/>
    <col min="10" max="11" width="10.28515625" style="14" customWidth="1"/>
    <col min="12" max="12" width="12" style="4" customWidth="1"/>
    <col min="15" max="15" width="11.7109375" style="1" customWidth="1"/>
    <col min="16" max="16384" width="33.5703125" style="1"/>
  </cols>
  <sheetData>
    <row r="1" spans="1:16" s="8" customFormat="1" ht="38.25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s="8" customFormat="1" ht="82.5" customHeight="1" x14ac:dyDescent="0.25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 s="27" customFormat="1" ht="48" customHeight="1" x14ac:dyDescent="0.2">
      <c r="A3" s="34" t="s">
        <v>2</v>
      </c>
      <c r="B3" s="20" t="s">
        <v>5</v>
      </c>
      <c r="C3" s="21" t="s">
        <v>6</v>
      </c>
      <c r="D3" s="21" t="s">
        <v>3</v>
      </c>
      <c r="E3" s="22" t="s">
        <v>4</v>
      </c>
      <c r="F3" s="21" t="s">
        <v>7</v>
      </c>
      <c r="G3" s="21" t="s">
        <v>0</v>
      </c>
      <c r="H3" s="23" t="s">
        <v>14</v>
      </c>
      <c r="I3" s="23" t="s">
        <v>8</v>
      </c>
      <c r="J3" s="24" t="s">
        <v>9</v>
      </c>
      <c r="K3" s="24" t="s">
        <v>10</v>
      </c>
      <c r="L3" s="25" t="s">
        <v>48</v>
      </c>
      <c r="M3" s="26"/>
      <c r="N3" s="26"/>
    </row>
    <row r="4" spans="1:16" s="7" customFormat="1" ht="39.950000000000003" customHeight="1" x14ac:dyDescent="0.25">
      <c r="A4" s="33" t="s">
        <v>51</v>
      </c>
      <c r="B4" s="28" t="s">
        <v>17</v>
      </c>
      <c r="C4" s="28" t="s">
        <v>16</v>
      </c>
      <c r="D4" s="9" t="s">
        <v>21</v>
      </c>
      <c r="E4" s="9" t="s">
        <v>1</v>
      </c>
      <c r="F4" s="19" t="s">
        <v>22</v>
      </c>
      <c r="G4" s="19" t="s">
        <v>22</v>
      </c>
      <c r="H4" s="29">
        <v>2732.92</v>
      </c>
      <c r="I4" s="29">
        <f>H4/1.22</f>
        <v>2240.0983606557379</v>
      </c>
      <c r="J4" s="13">
        <v>43466</v>
      </c>
      <c r="K4" s="13">
        <v>43830</v>
      </c>
      <c r="L4" s="36">
        <v>2228.0100000000002</v>
      </c>
      <c r="O4" s="8"/>
      <c r="P4" s="8"/>
    </row>
    <row r="5" spans="1:16" s="8" customFormat="1" ht="39.950000000000003" customHeight="1" x14ac:dyDescent="0.25">
      <c r="A5" s="33" t="s">
        <v>52</v>
      </c>
      <c r="B5" s="28" t="s">
        <v>17</v>
      </c>
      <c r="C5" s="28" t="s">
        <v>16</v>
      </c>
      <c r="D5" s="9" t="s">
        <v>23</v>
      </c>
      <c r="E5" s="9" t="s">
        <v>1</v>
      </c>
      <c r="F5" s="19" t="s">
        <v>24</v>
      </c>
      <c r="G5" s="19" t="s">
        <v>24</v>
      </c>
      <c r="H5" s="29">
        <v>6500</v>
      </c>
      <c r="I5" s="29">
        <f t="shared" ref="I5:I20" si="0">H5/1.22</f>
        <v>5327.8688524590161</v>
      </c>
      <c r="J5" s="13">
        <v>43466</v>
      </c>
      <c r="K5" s="13">
        <v>43830</v>
      </c>
      <c r="L5" s="36">
        <v>6280.56</v>
      </c>
      <c r="M5" s="7"/>
      <c r="N5" s="7"/>
    </row>
    <row r="6" spans="1:16" s="8" customFormat="1" ht="36" x14ac:dyDescent="0.25">
      <c r="A6" s="33" t="s">
        <v>53</v>
      </c>
      <c r="B6" s="28" t="s">
        <v>17</v>
      </c>
      <c r="C6" s="28" t="s">
        <v>16</v>
      </c>
      <c r="D6" s="9" t="s">
        <v>25</v>
      </c>
      <c r="E6" s="9" t="s">
        <v>1</v>
      </c>
      <c r="F6" s="19" t="s">
        <v>75</v>
      </c>
      <c r="G6" s="19" t="s">
        <v>75</v>
      </c>
      <c r="H6" s="29">
        <f>634.4+507.52</f>
        <v>1141.92</v>
      </c>
      <c r="I6" s="29">
        <f>H6/1.22</f>
        <v>936.00000000000011</v>
      </c>
      <c r="J6" s="13">
        <v>43466</v>
      </c>
      <c r="K6" s="13">
        <v>43830</v>
      </c>
      <c r="L6" s="36">
        <v>1141.92</v>
      </c>
      <c r="M6" s="7"/>
      <c r="N6" s="7"/>
    </row>
    <row r="7" spans="1:16" s="7" customFormat="1" ht="39.950000000000003" customHeight="1" x14ac:dyDescent="0.25">
      <c r="A7" s="33" t="s">
        <v>54</v>
      </c>
      <c r="B7" s="28" t="s">
        <v>17</v>
      </c>
      <c r="C7" s="28" t="s">
        <v>16</v>
      </c>
      <c r="D7" s="9" t="s">
        <v>18</v>
      </c>
      <c r="E7" s="9" t="s">
        <v>1</v>
      </c>
      <c r="F7" s="19" t="s">
        <v>19</v>
      </c>
      <c r="G7" s="19" t="s">
        <v>20</v>
      </c>
      <c r="H7" s="29">
        <v>5000</v>
      </c>
      <c r="I7" s="29"/>
      <c r="J7" s="13">
        <v>43466</v>
      </c>
      <c r="K7" s="13">
        <v>43830</v>
      </c>
      <c r="L7" s="36">
        <v>5500</v>
      </c>
      <c r="O7" s="8"/>
      <c r="P7" s="8"/>
    </row>
    <row r="8" spans="1:16" s="8" customFormat="1" ht="39.950000000000003" customHeight="1" x14ac:dyDescent="0.25">
      <c r="A8" s="33" t="s">
        <v>55</v>
      </c>
      <c r="B8" s="28" t="s">
        <v>17</v>
      </c>
      <c r="C8" s="28" t="s">
        <v>16</v>
      </c>
      <c r="D8" s="9" t="s">
        <v>26</v>
      </c>
      <c r="E8" s="9" t="s">
        <v>1</v>
      </c>
      <c r="F8" s="18" t="s">
        <v>49</v>
      </c>
      <c r="G8" s="18" t="s">
        <v>49</v>
      </c>
      <c r="H8" s="29">
        <v>350</v>
      </c>
      <c r="I8" s="29">
        <f t="shared" si="0"/>
        <v>286.88524590163934</v>
      </c>
      <c r="J8" s="13">
        <v>43466</v>
      </c>
      <c r="K8" s="13">
        <v>43830</v>
      </c>
      <c r="L8" s="36">
        <v>519.5</v>
      </c>
      <c r="M8" s="7"/>
      <c r="N8" s="7"/>
    </row>
    <row r="9" spans="1:16" s="8" customFormat="1" ht="39.950000000000003" customHeight="1" x14ac:dyDescent="0.25">
      <c r="A9" s="33" t="s">
        <v>56</v>
      </c>
      <c r="B9" s="28" t="s">
        <v>17</v>
      </c>
      <c r="C9" s="28" t="s">
        <v>16</v>
      </c>
      <c r="D9" s="9" t="s">
        <v>27</v>
      </c>
      <c r="E9" s="30" t="s">
        <v>1</v>
      </c>
      <c r="F9" s="19" t="s">
        <v>28</v>
      </c>
      <c r="G9" s="19" t="s">
        <v>29</v>
      </c>
      <c r="H9" s="29">
        <v>976</v>
      </c>
      <c r="I9" s="29">
        <f t="shared" si="0"/>
        <v>800</v>
      </c>
      <c r="J9" s="13">
        <v>43466</v>
      </c>
      <c r="K9" s="13">
        <v>43830</v>
      </c>
      <c r="L9" s="36">
        <v>732</v>
      </c>
      <c r="M9" s="7"/>
      <c r="N9" s="7"/>
    </row>
    <row r="10" spans="1:16" s="8" customFormat="1" ht="39.950000000000003" customHeight="1" x14ac:dyDescent="0.25">
      <c r="A10" s="33" t="s">
        <v>57</v>
      </c>
      <c r="B10" s="28" t="s">
        <v>17</v>
      </c>
      <c r="C10" s="28" t="s">
        <v>16</v>
      </c>
      <c r="D10" s="9" t="s">
        <v>30</v>
      </c>
      <c r="E10" s="30" t="s">
        <v>1</v>
      </c>
      <c r="F10" s="19" t="s">
        <v>28</v>
      </c>
      <c r="G10" s="19" t="s">
        <v>28</v>
      </c>
      <c r="H10" s="29">
        <f>134.2+488</f>
        <v>622.20000000000005</v>
      </c>
      <c r="I10" s="29">
        <f t="shared" si="0"/>
        <v>510.00000000000006</v>
      </c>
      <c r="J10" s="13">
        <v>43466</v>
      </c>
      <c r="K10" s="13">
        <v>43830</v>
      </c>
      <c r="L10" s="36">
        <f>244+134.2</f>
        <v>378.2</v>
      </c>
      <c r="M10" s="7"/>
      <c r="N10" s="7"/>
    </row>
    <row r="11" spans="1:16" s="8" customFormat="1" ht="39.950000000000003" customHeight="1" x14ac:dyDescent="0.25">
      <c r="A11" s="33" t="s">
        <v>58</v>
      </c>
      <c r="B11" s="28" t="s">
        <v>17</v>
      </c>
      <c r="C11" s="28" t="s">
        <v>16</v>
      </c>
      <c r="D11" s="9" t="s">
        <v>31</v>
      </c>
      <c r="E11" s="30" t="s">
        <v>1</v>
      </c>
      <c r="F11" s="19" t="s">
        <v>35</v>
      </c>
      <c r="G11" s="19" t="s">
        <v>35</v>
      </c>
      <c r="H11" s="29">
        <v>8856</v>
      </c>
      <c r="I11" s="29"/>
      <c r="J11" s="13">
        <v>43466</v>
      </c>
      <c r="K11" s="13">
        <v>43830</v>
      </c>
      <c r="L11" s="36">
        <v>8856</v>
      </c>
      <c r="M11" s="7"/>
      <c r="N11" s="7"/>
    </row>
    <row r="12" spans="1:16" s="8" customFormat="1" ht="39.950000000000003" customHeight="1" x14ac:dyDescent="0.25">
      <c r="A12" s="33" t="s">
        <v>59</v>
      </c>
      <c r="B12" s="28" t="s">
        <v>17</v>
      </c>
      <c r="C12" s="28" t="s">
        <v>16</v>
      </c>
      <c r="D12" s="9" t="s">
        <v>34</v>
      </c>
      <c r="E12" s="30" t="s">
        <v>1</v>
      </c>
      <c r="F12" s="19" t="s">
        <v>12</v>
      </c>
      <c r="G12" s="19" t="s">
        <v>12</v>
      </c>
      <c r="H12" s="29">
        <v>1800</v>
      </c>
      <c r="I12" s="29">
        <f t="shared" si="0"/>
        <v>1475.4098360655737</v>
      </c>
      <c r="J12" s="13">
        <v>43466</v>
      </c>
      <c r="K12" s="13">
        <v>43830</v>
      </c>
      <c r="L12" s="36">
        <v>1772.17</v>
      </c>
      <c r="M12" s="7"/>
      <c r="N12" s="7"/>
    </row>
    <row r="13" spans="1:16" s="8" customFormat="1" ht="39.950000000000003" customHeight="1" x14ac:dyDescent="0.25">
      <c r="A13" s="33" t="s">
        <v>65</v>
      </c>
      <c r="B13" s="28" t="s">
        <v>17</v>
      </c>
      <c r="C13" s="28" t="s">
        <v>16</v>
      </c>
      <c r="D13" s="9" t="s">
        <v>47</v>
      </c>
      <c r="E13" s="9" t="s">
        <v>1</v>
      </c>
      <c r="F13" s="10" t="s">
        <v>36</v>
      </c>
      <c r="G13" s="10" t="s">
        <v>36</v>
      </c>
      <c r="H13" s="29">
        <f>658.8+300</f>
        <v>958.8</v>
      </c>
      <c r="I13" s="29">
        <f>H13/1.04</f>
        <v>921.92307692307679</v>
      </c>
      <c r="J13" s="13">
        <v>43466</v>
      </c>
      <c r="K13" s="13">
        <v>43830</v>
      </c>
      <c r="L13" s="36">
        <v>650.07000000000005</v>
      </c>
      <c r="M13" s="7"/>
      <c r="N13" s="7"/>
    </row>
    <row r="14" spans="1:16" s="8" customFormat="1" ht="60" x14ac:dyDescent="0.25">
      <c r="A14" s="33" t="s">
        <v>60</v>
      </c>
      <c r="B14" s="28" t="s">
        <v>17</v>
      </c>
      <c r="C14" s="28" t="s">
        <v>16</v>
      </c>
      <c r="D14" s="9" t="s">
        <v>44</v>
      </c>
      <c r="E14" s="9" t="s">
        <v>1</v>
      </c>
      <c r="F14" s="6" t="s">
        <v>37</v>
      </c>
      <c r="G14" s="6" t="s">
        <v>37</v>
      </c>
      <c r="H14" s="29">
        <f>1895.9+122</f>
        <v>2017.9</v>
      </c>
      <c r="I14" s="29">
        <f t="shared" si="0"/>
        <v>1654.016393442623</v>
      </c>
      <c r="J14" s="13">
        <v>43466</v>
      </c>
      <c r="K14" s="13">
        <v>43830</v>
      </c>
      <c r="L14" s="36">
        <v>2016.9</v>
      </c>
      <c r="M14" s="7"/>
      <c r="N14" s="7"/>
    </row>
    <row r="15" spans="1:16" s="8" customFormat="1" ht="39.950000000000003" customHeight="1" x14ac:dyDescent="0.25">
      <c r="A15" s="33" t="s">
        <v>13</v>
      </c>
      <c r="B15" s="28" t="s">
        <v>17</v>
      </c>
      <c r="C15" s="28" t="s">
        <v>16</v>
      </c>
      <c r="D15" s="31" t="s">
        <v>32</v>
      </c>
      <c r="E15" s="9" t="s">
        <v>1</v>
      </c>
      <c r="F15" s="19" t="s">
        <v>38</v>
      </c>
      <c r="G15" s="19" t="s">
        <v>38</v>
      </c>
      <c r="H15" s="29">
        <v>57.4</v>
      </c>
      <c r="I15" s="29">
        <f t="shared" si="0"/>
        <v>47.049180327868854</v>
      </c>
      <c r="J15" s="13">
        <v>43466</v>
      </c>
      <c r="K15" s="13">
        <v>43830</v>
      </c>
      <c r="L15" s="36">
        <v>57.4</v>
      </c>
      <c r="M15" s="7"/>
      <c r="N15" s="7"/>
    </row>
    <row r="16" spans="1:16" s="8" customFormat="1" ht="39.950000000000003" customHeight="1" x14ac:dyDescent="0.25">
      <c r="A16" s="33" t="s">
        <v>83</v>
      </c>
      <c r="B16" s="28" t="s">
        <v>17</v>
      </c>
      <c r="C16" s="28" t="s">
        <v>16</v>
      </c>
      <c r="D16" s="31" t="s">
        <v>84</v>
      </c>
      <c r="E16" s="9" t="s">
        <v>1</v>
      </c>
      <c r="F16" s="19" t="s">
        <v>38</v>
      </c>
      <c r="G16" s="19" t="s">
        <v>38</v>
      </c>
      <c r="H16" s="29">
        <v>97.6</v>
      </c>
      <c r="I16" s="29">
        <v>80</v>
      </c>
      <c r="J16" s="13"/>
      <c r="K16" s="13">
        <v>43830</v>
      </c>
      <c r="L16" s="36">
        <v>97.6</v>
      </c>
      <c r="M16" s="7"/>
      <c r="N16" s="7"/>
    </row>
    <row r="17" spans="1:17" s="8" customFormat="1" ht="39.950000000000003" customHeight="1" x14ac:dyDescent="0.25">
      <c r="A17" s="33" t="s">
        <v>64</v>
      </c>
      <c r="B17" s="28" t="s">
        <v>17</v>
      </c>
      <c r="C17" s="28" t="s">
        <v>16</v>
      </c>
      <c r="D17" s="31" t="s">
        <v>11</v>
      </c>
      <c r="E17" s="9" t="s">
        <v>1</v>
      </c>
      <c r="F17" s="19" t="s">
        <v>50</v>
      </c>
      <c r="G17" s="19" t="s">
        <v>50</v>
      </c>
      <c r="H17" s="29">
        <v>940.58</v>
      </c>
      <c r="I17" s="29">
        <f>H17/1.04</f>
        <v>904.40384615384619</v>
      </c>
      <c r="J17" s="13">
        <v>43466</v>
      </c>
      <c r="K17" s="13">
        <v>43830</v>
      </c>
      <c r="L17" s="36">
        <v>940.58</v>
      </c>
      <c r="M17" s="7"/>
      <c r="N17" s="7"/>
    </row>
    <row r="18" spans="1:17" s="8" customFormat="1" ht="48" x14ac:dyDescent="0.25">
      <c r="A18" s="33" t="s">
        <v>61</v>
      </c>
      <c r="B18" s="28" t="s">
        <v>17</v>
      </c>
      <c r="C18" s="28" t="s">
        <v>16</v>
      </c>
      <c r="D18" s="9" t="s">
        <v>33</v>
      </c>
      <c r="E18" s="9" t="s">
        <v>1</v>
      </c>
      <c r="F18" s="19" t="s">
        <v>39</v>
      </c>
      <c r="G18" s="19" t="s">
        <v>39</v>
      </c>
      <c r="H18" s="29">
        <v>2928</v>
      </c>
      <c r="I18" s="29">
        <f t="shared" si="0"/>
        <v>2400</v>
      </c>
      <c r="J18" s="13">
        <v>43466</v>
      </c>
      <c r="K18" s="13">
        <v>43830</v>
      </c>
      <c r="L18" s="36">
        <v>2846.2</v>
      </c>
      <c r="M18" s="32"/>
      <c r="N18" s="7"/>
    </row>
    <row r="19" spans="1:17" s="8" customFormat="1" ht="39.950000000000003" customHeight="1" x14ac:dyDescent="0.25">
      <c r="A19" s="33" t="s">
        <v>63</v>
      </c>
      <c r="B19" s="28" t="s">
        <v>17</v>
      </c>
      <c r="C19" s="28" t="s">
        <v>16</v>
      </c>
      <c r="D19" s="9" t="s">
        <v>40</v>
      </c>
      <c r="E19" s="9" t="s">
        <v>1</v>
      </c>
      <c r="F19" s="19" t="s">
        <v>41</v>
      </c>
      <c r="G19" s="19" t="s">
        <v>41</v>
      </c>
      <c r="H19" s="29">
        <v>1000</v>
      </c>
      <c r="I19" s="29">
        <f t="shared" si="0"/>
        <v>819.67213114754099</v>
      </c>
      <c r="J19" s="13">
        <v>43466</v>
      </c>
      <c r="K19" s="13">
        <v>43830</v>
      </c>
      <c r="L19" s="36">
        <v>577.77</v>
      </c>
      <c r="M19" s="7"/>
      <c r="N19" s="7"/>
    </row>
    <row r="20" spans="1:17" s="8" customFormat="1" ht="48" x14ac:dyDescent="0.25">
      <c r="A20" s="33" t="s">
        <v>13</v>
      </c>
      <c r="B20" s="28" t="s">
        <v>17</v>
      </c>
      <c r="C20" s="28" t="s">
        <v>16</v>
      </c>
      <c r="D20" s="9" t="s">
        <v>81</v>
      </c>
      <c r="E20" s="9" t="s">
        <v>42</v>
      </c>
      <c r="F20" s="18" t="s">
        <v>43</v>
      </c>
      <c r="G20" s="18" t="s">
        <v>43</v>
      </c>
      <c r="H20" s="29">
        <v>5000</v>
      </c>
      <c r="I20" s="29">
        <f t="shared" si="0"/>
        <v>4098.3606557377052</v>
      </c>
      <c r="J20" s="13">
        <v>43466</v>
      </c>
      <c r="K20" s="13">
        <v>43830</v>
      </c>
      <c r="L20" s="36">
        <v>0</v>
      </c>
      <c r="M20" s="7"/>
      <c r="N20" s="7"/>
    </row>
    <row r="21" spans="1:17" s="8" customFormat="1" ht="39.950000000000003" customHeight="1" x14ac:dyDescent="0.25">
      <c r="A21" s="33" t="s">
        <v>62</v>
      </c>
      <c r="B21" s="28" t="s">
        <v>17</v>
      </c>
      <c r="C21" s="28" t="s">
        <v>16</v>
      </c>
      <c r="D21" s="9" t="s">
        <v>45</v>
      </c>
      <c r="E21" s="9" t="s">
        <v>1</v>
      </c>
      <c r="F21" s="18" t="s">
        <v>46</v>
      </c>
      <c r="G21" s="18" t="s">
        <v>46</v>
      </c>
      <c r="H21" s="29">
        <v>700</v>
      </c>
      <c r="I21" s="29">
        <f>H21/1.22</f>
        <v>573.77049180327867</v>
      </c>
      <c r="J21" s="13">
        <v>43466</v>
      </c>
      <c r="K21" s="13">
        <v>43830</v>
      </c>
      <c r="L21" s="36">
        <v>423.5</v>
      </c>
      <c r="M21" s="7"/>
      <c r="N21" s="7"/>
    </row>
    <row r="22" spans="1:17" s="8" customFormat="1" ht="39.950000000000003" customHeight="1" x14ac:dyDescent="0.25">
      <c r="A22" s="33" t="s">
        <v>66</v>
      </c>
      <c r="B22" s="28" t="s">
        <v>17</v>
      </c>
      <c r="C22" s="28" t="s">
        <v>16</v>
      </c>
      <c r="D22" s="9" t="s">
        <v>77</v>
      </c>
      <c r="E22" s="9" t="s">
        <v>1</v>
      </c>
      <c r="F22" s="10" t="s">
        <v>76</v>
      </c>
      <c r="G22" s="10" t="s">
        <v>76</v>
      </c>
      <c r="H22" s="29">
        <v>1830</v>
      </c>
      <c r="I22" s="29">
        <f t="shared" ref="I22:I23" si="1">H22/1.22</f>
        <v>1500</v>
      </c>
      <c r="J22" s="13">
        <v>43466</v>
      </c>
      <c r="K22" s="13">
        <v>43830</v>
      </c>
      <c r="L22" s="36">
        <v>0</v>
      </c>
      <c r="M22" s="7"/>
      <c r="N22" s="7"/>
    </row>
    <row r="23" spans="1:17" s="8" customFormat="1" ht="39.950000000000003" customHeight="1" x14ac:dyDescent="0.25">
      <c r="A23" s="33" t="s">
        <v>67</v>
      </c>
      <c r="B23" s="28" t="s">
        <v>17</v>
      </c>
      <c r="C23" s="28" t="s">
        <v>16</v>
      </c>
      <c r="D23" s="9" t="s">
        <v>68</v>
      </c>
      <c r="E23" s="9" t="s">
        <v>1</v>
      </c>
      <c r="F23" s="19" t="s">
        <v>78</v>
      </c>
      <c r="G23" s="19" t="s">
        <v>78</v>
      </c>
      <c r="H23" s="29">
        <v>10760.8</v>
      </c>
      <c r="I23" s="29">
        <f t="shared" si="1"/>
        <v>8820.3278688524588</v>
      </c>
      <c r="J23" s="13">
        <v>43607</v>
      </c>
      <c r="K23" s="13">
        <v>43791</v>
      </c>
      <c r="L23" s="36">
        <v>10996.91</v>
      </c>
      <c r="M23" s="7"/>
      <c r="N23" s="7"/>
    </row>
    <row r="24" spans="1:17" s="8" customFormat="1" ht="39.950000000000003" customHeight="1" x14ac:dyDescent="0.25">
      <c r="A24" s="33" t="s">
        <v>74</v>
      </c>
      <c r="B24" s="28" t="s">
        <v>17</v>
      </c>
      <c r="C24" s="28" t="s">
        <v>16</v>
      </c>
      <c r="D24" s="9" t="s">
        <v>70</v>
      </c>
      <c r="E24" s="9" t="s">
        <v>1</v>
      </c>
      <c r="F24" s="19" t="s">
        <v>79</v>
      </c>
      <c r="G24" s="19" t="s">
        <v>79</v>
      </c>
      <c r="H24" s="29">
        <v>1586</v>
      </c>
      <c r="I24" s="29">
        <f>H24/1.22</f>
        <v>1300</v>
      </c>
      <c r="J24" s="13">
        <v>43550</v>
      </c>
      <c r="K24" s="13">
        <v>43550</v>
      </c>
      <c r="L24" s="36">
        <v>1586</v>
      </c>
      <c r="M24" s="7"/>
      <c r="N24" s="7"/>
    </row>
    <row r="25" spans="1:17" s="8" customFormat="1" ht="39.950000000000003" customHeight="1" x14ac:dyDescent="0.25">
      <c r="A25" s="33" t="s">
        <v>72</v>
      </c>
      <c r="B25" s="28" t="s">
        <v>17</v>
      </c>
      <c r="C25" s="28" t="s">
        <v>16</v>
      </c>
      <c r="D25" s="9" t="s">
        <v>69</v>
      </c>
      <c r="E25" s="9" t="s">
        <v>1</v>
      </c>
      <c r="F25" s="19" t="s">
        <v>80</v>
      </c>
      <c r="G25" s="19" t="s">
        <v>80</v>
      </c>
      <c r="H25" s="29">
        <v>6602</v>
      </c>
      <c r="I25" s="29">
        <v>6602</v>
      </c>
      <c r="J25" s="13">
        <v>43525</v>
      </c>
      <c r="K25" s="13">
        <v>43544</v>
      </c>
      <c r="L25" s="36">
        <v>6602</v>
      </c>
      <c r="M25" s="16"/>
      <c r="N25" s="16"/>
      <c r="O25" s="17"/>
      <c r="P25" s="17"/>
      <c r="Q25" s="17"/>
    </row>
    <row r="26" spans="1:17" s="8" customFormat="1" ht="39.950000000000003" customHeight="1" x14ac:dyDescent="0.25">
      <c r="A26" s="33" t="s">
        <v>73</v>
      </c>
      <c r="B26" s="28" t="s">
        <v>17</v>
      </c>
      <c r="C26" s="28" t="s">
        <v>16</v>
      </c>
      <c r="D26" s="9" t="s">
        <v>71</v>
      </c>
      <c r="E26" s="9" t="s">
        <v>1</v>
      </c>
      <c r="F26" s="19" t="s">
        <v>28</v>
      </c>
      <c r="G26" s="19" t="s">
        <v>28</v>
      </c>
      <c r="H26" s="29">
        <v>3928.4</v>
      </c>
      <c r="I26" s="29">
        <f>H26/1.22</f>
        <v>3220</v>
      </c>
      <c r="J26" s="13">
        <v>43525</v>
      </c>
      <c r="K26" s="13">
        <v>43544</v>
      </c>
      <c r="L26" s="36">
        <f>H26</f>
        <v>3928.4</v>
      </c>
      <c r="M26" s="16"/>
      <c r="N26" s="16"/>
      <c r="O26" s="17"/>
      <c r="P26" s="17"/>
      <c r="Q26" s="17"/>
    </row>
    <row r="27" spans="1:17" s="8" customFormat="1" ht="39.950000000000003" customHeight="1" x14ac:dyDescent="0.25">
      <c r="A27" s="37"/>
      <c r="B27" s="38"/>
      <c r="C27" s="38"/>
      <c r="D27" s="39"/>
      <c r="E27" s="39"/>
      <c r="F27" s="40"/>
      <c r="G27" s="40"/>
      <c r="H27" s="41"/>
      <c r="I27" s="41"/>
      <c r="J27" s="42"/>
      <c r="K27" s="42"/>
      <c r="L27" s="43"/>
      <c r="M27" s="16"/>
      <c r="N27" s="16"/>
      <c r="O27" s="17"/>
      <c r="P27" s="17"/>
      <c r="Q27" s="17"/>
    </row>
  </sheetData>
  <mergeCells count="2">
    <mergeCell ref="A1:L1"/>
    <mergeCell ref="A2:L2"/>
  </mergeCells>
  <pageMargins left="0" right="0" top="0" bottom="0" header="0.31496062992125984" footer="0.31496062992125984"/>
  <pageSetup paperSize="8" scale="90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72130-055D-46FE-94C2-1D50DA8F793F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1244A5-4597-4A73-94E2-E946BB44C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6D52A2-0BD8-47E9-88D9-7C7AA59D04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2019</vt:lpstr>
      <vt:lpstr>'Anno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UTENTE</cp:lastModifiedBy>
  <cp:lastPrinted>2019-10-28T14:32:57Z</cp:lastPrinted>
  <dcterms:created xsi:type="dcterms:W3CDTF">2014-01-29T13:24:45Z</dcterms:created>
  <dcterms:modified xsi:type="dcterms:W3CDTF">2022-01-31T15:22:52Z</dcterms:modified>
</cp:coreProperties>
</file>