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Z:\AMMINISTRAZIONE TRASPARENTE\1 MANDATO 2022-2026\albo incarichi al 31.12 collaboratori e consulenti\"/>
    </mc:Choice>
  </mc:AlternateContent>
  <xr:revisionPtr revIDLastSave="0" documentId="13_ncr:1_{1ACA06DE-CDFA-4591-9D83-75D3386E8C14}" xr6:coauthVersionLast="47" xr6:coauthVersionMax="47" xr10:uidLastSave="{00000000-0000-0000-0000-000000000000}"/>
  <bookViews>
    <workbookView xWindow="-120" yWindow="-120" windowWidth="29040" windowHeight="15840" tabRatio="745" xr2:uid="{00000000-000D-0000-FFFF-FFFF00000000}"/>
  </bookViews>
  <sheets>
    <sheet name="Anno 2022" sheetId="5" r:id="rId1"/>
  </sheets>
  <definedNames>
    <definedName name="_xlnm._FilterDatabase" localSheetId="0" hidden="1">'Anno 2022'!$A$3:$J$3</definedName>
    <definedName name="_xlnm.Print_Area" localSheetId="0">'Anno 2022'!$A$1:$J$26</definedName>
  </definedNames>
  <calcPr calcId="191029"/>
</workbook>
</file>

<file path=xl/calcChain.xml><?xml version="1.0" encoding="utf-8"?>
<calcChain xmlns="http://schemas.openxmlformats.org/spreadsheetml/2006/main">
  <c r="J14" i="5" l="1"/>
  <c r="J15" i="5"/>
  <c r="J24" i="5"/>
  <c r="J23" i="5"/>
  <c r="J22" i="5"/>
  <c r="J19" i="5"/>
  <c r="J18" i="5"/>
  <c r="J17" i="5"/>
  <c r="J16" i="5"/>
  <c r="J12" i="5"/>
  <c r="J11" i="5"/>
  <c r="J9" i="5"/>
  <c r="J8" i="5"/>
  <c r="J7" i="5"/>
  <c r="J6" i="5"/>
  <c r="J5" i="5"/>
  <c r="J4" i="5"/>
</calcChain>
</file>

<file path=xl/sharedStrings.xml><?xml version="1.0" encoding="utf-8"?>
<sst xmlns="http://schemas.openxmlformats.org/spreadsheetml/2006/main" count="151" uniqueCount="77">
  <si>
    <t>AFFIDAMENTO DIRETTO</t>
  </si>
  <si>
    <t>CIG</t>
  </si>
  <si>
    <t>Oggetto</t>
  </si>
  <si>
    <t>Procedura di scelta del contraente</t>
  </si>
  <si>
    <t>Codice Fiscale</t>
  </si>
  <si>
    <t>Denominazione</t>
  </si>
  <si>
    <t>Data Inizio</t>
  </si>
  <si>
    <t>Data Ultimazione</t>
  </si>
  <si>
    <t xml:space="preserve"> Ordine Assistenti Sociali del Piemonte</t>
  </si>
  <si>
    <t>97563540018</t>
  </si>
  <si>
    <t>CONSULENTE SICUREZZA D.LGS 81/08</t>
  </si>
  <si>
    <t>MEDICO DEL LAVORO</t>
  </si>
  <si>
    <t>MEDIARES S.C.                                            P.IVA 07341730013</t>
  </si>
  <si>
    <t>BROKER ASSICURATIVO</t>
  </si>
  <si>
    <t>SERVIZIO MANUTENZIONE ESTINTORI</t>
  </si>
  <si>
    <t>SERVIZIO PULIZIE UFFICIO</t>
  </si>
  <si>
    <t>GESTIONE UFFICIO VIRTUALE ALBO ISCRITTI</t>
  </si>
  <si>
    <t>BANCA POPOLARE DI SONDRIO          P.IVA 00053810149</t>
  </si>
  <si>
    <t>SOMMINISTRAZIONE UNA UNITA' DI PERSONALE TEMPO PARZIALE E DETERMINATO</t>
  </si>
  <si>
    <t>GRUPPO TORINOPROGETTI Soc. Ing. Srl P.IVA 09285080017</t>
  </si>
  <si>
    <t>CONSULENZA IN MATERIA ANTICORRUZIONE E TRASPARENZA</t>
  </si>
  <si>
    <t>CONSULENZA DEL LAVORO</t>
  </si>
  <si>
    <t>CONSULENZA LEGALE</t>
  </si>
  <si>
    <t>ASSISTENZA SOFTWARE ED HARDWARE + GESTIONE SITO WEB</t>
  </si>
  <si>
    <t xml:space="preserve">CONSULENZA CONTABILE </t>
  </si>
  <si>
    <t xml:space="preserve">  €             12,180,48</t>
  </si>
  <si>
    <t>Aggiudicatario a seguito di pubblicazione avvisi manifestazione di interesse o indagine di mercato</t>
  </si>
  <si>
    <t>CONSULENZA PROTEZIONE DATI - INCARICO DATA PROTECTION OFFICIER</t>
  </si>
  <si>
    <t>GI GROUP                                                 P.IVA 11629770154</t>
  </si>
  <si>
    <t>ECOTARGET S.R.L.                                 P.IVA 073055150018</t>
  </si>
  <si>
    <t>SERVIZIO PROTOCOLLO E CONSERVAZIONE REGISTRI</t>
  </si>
  <si>
    <t>PROGRAMMA CONTABILITA' E CONSERVAZIONE FATTURE</t>
  </si>
  <si>
    <t>CIG ZAA349243F</t>
  </si>
  <si>
    <t xml:space="preserve">SERVIZIO GESTIONE CASSA </t>
  </si>
  <si>
    <r>
      <t xml:space="preserve">Importo di aggiudicazione </t>
    </r>
    <r>
      <rPr>
        <b/>
        <u/>
        <sz val="9"/>
        <rFont val="Garamond"/>
        <family val="1"/>
      </rPr>
      <t>biennale</t>
    </r>
    <r>
      <rPr>
        <b/>
        <sz val="9"/>
        <rFont val="Garamond"/>
        <family val="1"/>
      </rPr>
      <t xml:space="preserve"> LORDO</t>
    </r>
  </si>
  <si>
    <t>LA TORINESE ANTINCENDI SRL                   P.IVA 06365990016</t>
  </si>
  <si>
    <t>CIG Z8A2F69285</t>
  </si>
  <si>
    <t>CIG Z1C2F69249</t>
  </si>
  <si>
    <t>CIG Z7C2F691B0</t>
  </si>
  <si>
    <t>CIG Z8D2F5F76F</t>
  </si>
  <si>
    <t>CIG ZC02F69359</t>
  </si>
  <si>
    <t>CIG Z613279746</t>
  </si>
  <si>
    <t>CIG Z472FFDDB5</t>
  </si>
  <si>
    <t>CIG Z8A2F6918A</t>
  </si>
  <si>
    <t>CIG Z032FFCA66</t>
  </si>
  <si>
    <t>CIG Z792FFCAD4</t>
  </si>
  <si>
    <t>CIG ZCE3050391</t>
  </si>
  <si>
    <t>VISURA S.p.A.                                                 P.IVA 05338771008</t>
  </si>
  <si>
    <t>CIG Z722FFCFCE</t>
  </si>
  <si>
    <t>CIG ZF12F692D4</t>
  </si>
  <si>
    <t>STUDIO PROFESSIONALE MOINE-BRANCA                                                    P.IVA 08781070019</t>
  </si>
  <si>
    <t>STUDIO BRAGANO' &amp; PARTNERS                                                   P.IVA 02547480794</t>
  </si>
  <si>
    <t>GLOBAL COM TECHNOLOGIES SRL   P.IVA 05357260875</t>
  </si>
  <si>
    <t>HOCHFEILER SRL - 
P.IVA 04092261009</t>
  </si>
  <si>
    <t>AURORA SERVICE SOC. COOP. PRODUZIONE E LAVORO                           P.IVA 03795250616</t>
  </si>
  <si>
    <t>AVVOCATO CINZIA ALESIANI 
P.IVA 08443380012</t>
  </si>
  <si>
    <t>SLAVICH GIANCARLO                                                    P.IVA 02636310969</t>
  </si>
  <si>
    <t xml:space="preserve"> Ordine Assistenti Sociali del Piemonte  - C.F. 97563540018</t>
  </si>
  <si>
    <t>GB SAPRI S.P.A                                                C.F. 12079170150</t>
  </si>
  <si>
    <t>FORNITURA BUONI PASTO PER IL PERSONALE</t>
  </si>
  <si>
    <t xml:space="preserve">DAY RISTOSERVICE SPA  - 
P.IVA 03543000370 </t>
  </si>
  <si>
    <t>CIG Z0A30EB831</t>
  </si>
  <si>
    <r>
      <t xml:space="preserve">Titolari di incarichi di collaborazione o consulenza
Anno 2022
</t>
    </r>
    <r>
      <rPr>
        <sz val="16"/>
        <color theme="1"/>
        <rFont val="Garamond"/>
        <family val="1"/>
      </rPr>
      <t>Dati aggiornati al 31 dicembre 2022</t>
    </r>
  </si>
  <si>
    <t>CIG Z68377071A</t>
  </si>
  <si>
    <t>CIG ZC838AE23C</t>
  </si>
  <si>
    <t>CIG Z91303980A</t>
  </si>
  <si>
    <t>CIG ZD83647A7C</t>
  </si>
  <si>
    <t>UMANA S.P.A.                                        P.IVA 05391311007</t>
  </si>
  <si>
    <t>CIG Z71383AD13</t>
  </si>
  <si>
    <t>INCARICO GRAFICO</t>
  </si>
  <si>
    <t>INCARICO UFFICIO STAMPA</t>
  </si>
  <si>
    <t>CIG Z5435AD758</t>
  </si>
  <si>
    <t>CIG Z1B35AD6B0</t>
  </si>
  <si>
    <t>GIOVANNI LOMBARDI - IMMAGINE E COMUNICAZIONE                                            P.IVA 10211510010</t>
  </si>
  <si>
    <t>GIANNETTA EUGENIO                               P.IVA 12145530015</t>
  </si>
  <si>
    <t>-</t>
  </si>
  <si>
    <t>Somme liquidate (al netto di Iva ed oneri)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</si>
</sst>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  <numFmt numFmtId="166" formatCode="dd/mm/yy;@"/>
    <numFmt numFmtId="167" formatCode="&quot;€&quot;\ 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9"/>
      <color theme="1"/>
      <name val="Garamond"/>
      <family val="1"/>
    </font>
    <font>
      <b/>
      <sz val="24"/>
      <color theme="1"/>
      <name val="Garamond"/>
      <family val="1"/>
    </font>
    <font>
      <sz val="10"/>
      <color theme="1"/>
      <name val="Calibri"/>
      <family val="2"/>
      <scheme val="minor"/>
    </font>
    <font>
      <sz val="16"/>
      <color theme="1"/>
      <name val="Garamond"/>
      <family val="1"/>
    </font>
    <font>
      <sz val="22"/>
      <color theme="1"/>
      <name val="Garamond"/>
      <family val="1"/>
    </font>
    <font>
      <b/>
      <sz val="9"/>
      <color indexed="8"/>
      <name val="Garamond"/>
      <family val="1"/>
    </font>
    <font>
      <b/>
      <sz val="9"/>
      <color theme="1"/>
      <name val="Garamond"/>
      <family val="1"/>
    </font>
    <font>
      <sz val="9"/>
      <color rgb="FF000000"/>
      <name val="Garamond"/>
      <family val="1"/>
    </font>
    <font>
      <sz val="9"/>
      <color rgb="FF000000"/>
      <name val="Arial"/>
      <family val="2"/>
    </font>
    <font>
      <sz val="9"/>
      <color rgb="FFFF0000"/>
      <name val="Garamond"/>
      <family val="1"/>
    </font>
    <font>
      <sz val="9"/>
      <name val="Garamond"/>
      <family val="1"/>
    </font>
    <font>
      <sz val="11"/>
      <name val="Calibri"/>
      <family val="2"/>
      <scheme val="minor"/>
    </font>
    <font>
      <b/>
      <sz val="9"/>
      <name val="Garamond"/>
      <family val="1"/>
    </font>
    <font>
      <sz val="8"/>
      <name val="Calibri"/>
      <family val="2"/>
      <scheme val="minor"/>
    </font>
    <font>
      <b/>
      <u/>
      <sz val="9"/>
      <name val="Garamond"/>
      <family val="1"/>
    </font>
    <font>
      <sz val="9"/>
      <color indexed="8"/>
      <name val="Garamond"/>
      <family val="1"/>
    </font>
  </fonts>
  <fills count="2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6" fillId="3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3" fillId="12" borderId="1" applyNumberFormat="0" applyAlignment="0" applyProtection="0"/>
    <xf numFmtId="0" fontId="14" fillId="0" borderId="6" applyNumberFormat="0" applyFill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4" fillId="12" borderId="1" applyNumberFormat="0" applyAlignment="0" applyProtection="0"/>
    <xf numFmtId="0" fontId="15" fillId="2" borderId="0" applyNumberFormat="0" applyBorder="0" applyAlignment="0" applyProtection="0"/>
    <xf numFmtId="0" fontId="12" fillId="4" borderId="4" applyNumberFormat="0" applyFont="0" applyAlignment="0" applyProtection="0"/>
    <xf numFmtId="0" fontId="5" fillId="12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vertical="center" wrapText="1"/>
    </xf>
    <xf numFmtId="0" fontId="20" fillId="0" borderId="5" xfId="0" applyFont="1" applyBorder="1" applyAlignment="1">
      <alignment vertical="center" wrapText="1"/>
    </xf>
    <xf numFmtId="166" fontId="20" fillId="0" borderId="5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5" xfId="0" applyFont="1" applyBorder="1" applyAlignment="1">
      <alignment horizontal="left" vertical="center" wrapText="1"/>
    </xf>
    <xf numFmtId="4" fontId="20" fillId="0" borderId="5" xfId="0" applyNumberFormat="1" applyFont="1" applyBorder="1" applyAlignment="1">
      <alignment horizontal="left" vertical="center" wrapText="1"/>
    </xf>
    <xf numFmtId="49" fontId="25" fillId="0" borderId="5" xfId="0" applyNumberFormat="1" applyFont="1" applyBorder="1" applyAlignment="1">
      <alignment vertical="center" wrapText="1"/>
    </xf>
    <xf numFmtId="49" fontId="26" fillId="0" borderId="5" xfId="0" applyNumberFormat="1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166" fontId="26" fillId="0" borderId="5" xfId="0" applyNumberFormat="1" applyFont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vertical="center"/>
    </xf>
    <xf numFmtId="49" fontId="20" fillId="0" borderId="5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8" fillId="0" borderId="0" xfId="0" applyFont="1"/>
    <xf numFmtId="49" fontId="25" fillId="0" borderId="5" xfId="0" applyNumberFormat="1" applyFont="1" applyBorder="1" applyAlignment="1">
      <alignment horizontal="left" vertical="center" wrapText="1"/>
    </xf>
    <xf numFmtId="49" fontId="20" fillId="0" borderId="0" xfId="0" applyNumberFormat="1" applyFont="1" applyAlignment="1">
      <alignment horizontal="left" vertical="center" wrapText="1"/>
    </xf>
    <xf numFmtId="164" fontId="20" fillId="0" borderId="5" xfId="0" applyNumberFormat="1" applyFont="1" applyBorder="1" applyAlignment="1">
      <alignment horizontal="right" vertical="center" wrapText="1"/>
    </xf>
    <xf numFmtId="165" fontId="29" fillId="0" borderId="5" xfId="0" applyNumberFormat="1" applyFont="1" applyBorder="1" applyAlignment="1">
      <alignment horizontal="right" vertical="center" wrapText="1"/>
    </xf>
    <xf numFmtId="165" fontId="29" fillId="0" borderId="0" xfId="0" applyNumberFormat="1" applyFont="1" applyAlignment="1">
      <alignment horizontal="right" vertical="center" wrapText="1"/>
    </xf>
    <xf numFmtId="165" fontId="30" fillId="0" borderId="5" xfId="0" applyNumberFormat="1" applyFont="1" applyBorder="1" applyAlignment="1">
      <alignment horizontal="right" vertical="center" wrapText="1"/>
    </xf>
    <xf numFmtId="49" fontId="30" fillId="0" borderId="5" xfId="0" applyNumberFormat="1" applyFont="1" applyBorder="1" applyAlignment="1">
      <alignment horizontal="center" vertical="center" wrapText="1"/>
    </xf>
    <xf numFmtId="0" fontId="30" fillId="0" borderId="5" xfId="0" applyFont="1" applyBorder="1" applyAlignment="1">
      <alignment vertical="center" wrapText="1"/>
    </xf>
    <xf numFmtId="0" fontId="30" fillId="0" borderId="5" xfId="0" applyFont="1" applyBorder="1" applyAlignment="1">
      <alignment horizontal="left" vertical="center" wrapText="1"/>
    </xf>
    <xf numFmtId="0" fontId="31" fillId="0" borderId="0" xfId="0" applyFont="1"/>
    <xf numFmtId="0" fontId="31" fillId="0" borderId="0" xfId="0" applyFont="1" applyAlignment="1">
      <alignment vertical="center"/>
    </xf>
    <xf numFmtId="4" fontId="32" fillId="0" borderId="5" xfId="0" applyNumberFormat="1" applyFont="1" applyBorder="1" applyAlignment="1">
      <alignment vertical="center" wrapText="1"/>
    </xf>
    <xf numFmtId="4" fontId="30" fillId="0" borderId="5" xfId="0" applyNumberFormat="1" applyFont="1" applyBorder="1" applyAlignment="1">
      <alignment horizontal="left" vertical="center" wrapText="1"/>
    </xf>
    <xf numFmtId="49" fontId="20" fillId="0" borderId="5" xfId="0" applyNumberFormat="1" applyFont="1" applyBorder="1" applyAlignment="1">
      <alignment horizontal="left" vertical="center" wrapText="1"/>
    </xf>
    <xf numFmtId="0" fontId="35" fillId="0" borderId="5" xfId="0" applyFont="1" applyBorder="1" applyAlignment="1">
      <alignment vertical="center" wrapText="1"/>
    </xf>
    <xf numFmtId="167" fontId="25" fillId="0" borderId="5" xfId="0" applyNumberFormat="1" applyFont="1" applyBorder="1" applyAlignment="1">
      <alignment vertical="center" wrapText="1"/>
    </xf>
    <xf numFmtId="164" fontId="30" fillId="0" borderId="5" xfId="0" applyNumberFormat="1" applyFont="1" applyBorder="1" applyAlignment="1">
      <alignment horizontal="right" vertical="center" wrapText="1"/>
    </xf>
    <xf numFmtId="167" fontId="20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</cellXfs>
  <cellStyles count="42">
    <cellStyle name="20% - Colore 1 2" xfId="7" xr:uid="{00000000-0005-0000-0000-000000000000}"/>
    <cellStyle name="20% - Colore 2 2" xfId="8" xr:uid="{00000000-0005-0000-0000-000001000000}"/>
    <cellStyle name="20% - Colore 3 2" xfId="9" xr:uid="{00000000-0005-0000-0000-000002000000}"/>
    <cellStyle name="20% - Colore 4 2" xfId="10" xr:uid="{00000000-0005-0000-0000-000003000000}"/>
    <cellStyle name="20% - Colore 5" xfId="6" builtinId="46" customBuiltin="1"/>
    <cellStyle name="20% - Colore 6 2" xfId="11" xr:uid="{00000000-0005-0000-0000-000005000000}"/>
    <cellStyle name="40% - Colore 1 2" xfId="12" xr:uid="{00000000-0005-0000-0000-000006000000}"/>
    <cellStyle name="40% - Colore 2" xfId="4" builtinId="35" customBuiltin="1"/>
    <cellStyle name="40% - Colore 3 2" xfId="13" xr:uid="{00000000-0005-0000-0000-000008000000}"/>
    <cellStyle name="40% - Colore 4 2" xfId="14" xr:uid="{00000000-0005-0000-0000-000009000000}"/>
    <cellStyle name="40% - Colore 5 2" xfId="15" xr:uid="{00000000-0005-0000-0000-00000A000000}"/>
    <cellStyle name="40% - Colore 6 2" xfId="16" xr:uid="{00000000-0005-0000-0000-00000B000000}"/>
    <cellStyle name="60% - Colore 1 2" xfId="17" xr:uid="{00000000-0005-0000-0000-00000C000000}"/>
    <cellStyle name="60% - Colore 2 2" xfId="18" xr:uid="{00000000-0005-0000-0000-00000D000000}"/>
    <cellStyle name="60% - Colore 3 2" xfId="19" xr:uid="{00000000-0005-0000-0000-00000E000000}"/>
    <cellStyle name="60% - Colore 4 2" xfId="20" xr:uid="{00000000-0005-0000-0000-00000F000000}"/>
    <cellStyle name="60% - Colore 5 2" xfId="21" xr:uid="{00000000-0005-0000-0000-000010000000}"/>
    <cellStyle name="60% - Colore 6 2" xfId="22" xr:uid="{00000000-0005-0000-0000-000011000000}"/>
    <cellStyle name="Calcolo 2" xfId="23" xr:uid="{00000000-0005-0000-0000-000012000000}"/>
    <cellStyle name="Cella collegata 2" xfId="24" xr:uid="{00000000-0005-0000-0000-000013000000}"/>
    <cellStyle name="Cella da controllare" xfId="1" builtinId="23" customBuiltin="1"/>
    <cellStyle name="Colore 1 2" xfId="25" xr:uid="{00000000-0005-0000-0000-000015000000}"/>
    <cellStyle name="Colore 2 2" xfId="26" xr:uid="{00000000-0005-0000-0000-000016000000}"/>
    <cellStyle name="Colore 3 2" xfId="27" xr:uid="{00000000-0005-0000-0000-000017000000}"/>
    <cellStyle name="Colore 4 2" xfId="28" xr:uid="{00000000-0005-0000-0000-000018000000}"/>
    <cellStyle name="Colore 5" xfId="5" builtinId="45" customBuiltin="1"/>
    <cellStyle name="Colore 6 2" xfId="29" xr:uid="{00000000-0005-0000-0000-00001A000000}"/>
    <cellStyle name="Input 2" xfId="30" xr:uid="{00000000-0005-0000-0000-00001B000000}"/>
    <cellStyle name="Neutrale 2" xfId="31" xr:uid="{00000000-0005-0000-0000-00001C000000}"/>
    <cellStyle name="Normale" xfId="0" builtinId="0"/>
    <cellStyle name="Nota 2" xfId="32" xr:uid="{00000000-0005-0000-0000-00001E000000}"/>
    <cellStyle name="Output 2" xfId="33" xr:uid="{00000000-0005-0000-0000-00001F000000}"/>
    <cellStyle name="Testo avviso" xfId="2" builtinId="11" customBuiltin="1"/>
    <cellStyle name="Testo descrittivo" xfId="3" builtinId="53" customBuiltin="1"/>
    <cellStyle name="Titolo 1 2" xfId="35" xr:uid="{00000000-0005-0000-0000-000022000000}"/>
    <cellStyle name="Titolo 2 2" xfId="36" xr:uid="{00000000-0005-0000-0000-000023000000}"/>
    <cellStyle name="Titolo 3 2" xfId="37" xr:uid="{00000000-0005-0000-0000-000024000000}"/>
    <cellStyle name="Titolo 4 2" xfId="38" xr:uid="{00000000-0005-0000-0000-000025000000}"/>
    <cellStyle name="Titolo 5" xfId="34" xr:uid="{00000000-0005-0000-0000-000026000000}"/>
    <cellStyle name="Totale 2" xfId="39" xr:uid="{00000000-0005-0000-0000-000027000000}"/>
    <cellStyle name="Valore non valido 2" xfId="40" xr:uid="{00000000-0005-0000-0000-000028000000}"/>
    <cellStyle name="Valore valido 2" xfId="41" xr:uid="{00000000-0005-0000-0000-000029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tabSelected="1" zoomScale="93" zoomScaleNormal="93" workbookViewId="0">
      <selection activeCell="J4" sqref="J4"/>
    </sheetView>
  </sheetViews>
  <sheetFormatPr defaultColWidth="33.5703125" defaultRowHeight="15" x14ac:dyDescent="0.25"/>
  <cols>
    <col min="1" max="1" width="12.28515625" style="21" customWidth="1"/>
    <col min="2" max="2" width="11.7109375" style="4" bestFit="1" customWidth="1"/>
    <col min="3" max="3" width="14.85546875" style="2" customWidth="1"/>
    <col min="4" max="4" width="32.7109375" style="8" customWidth="1"/>
    <col min="5" max="5" width="16.7109375" style="8" customWidth="1"/>
    <col min="6" max="6" width="32" style="3" customWidth="1"/>
    <col min="7" max="7" width="16.140625" style="24" customWidth="1"/>
    <col min="8" max="9" width="10.28515625" style="7" customWidth="1"/>
    <col min="10" max="10" width="12" style="37" customWidth="1"/>
    <col min="13" max="13" width="11.7109375" style="1" customWidth="1"/>
    <col min="14" max="16384" width="33.5703125" style="1"/>
  </cols>
  <sheetData>
    <row r="1" spans="1:14" ht="38.25" customHeight="1" x14ac:dyDescent="0.25">
      <c r="A1" s="38" t="s">
        <v>57</v>
      </c>
      <c r="B1" s="38"/>
      <c r="C1" s="38"/>
      <c r="D1" s="38"/>
      <c r="E1" s="38"/>
      <c r="F1" s="38"/>
      <c r="G1" s="38"/>
      <c r="H1" s="38"/>
      <c r="I1" s="38"/>
      <c r="J1" s="38"/>
      <c r="K1" s="1"/>
      <c r="L1" s="1"/>
    </row>
    <row r="2" spans="1:14" ht="82.5" customHeight="1" x14ac:dyDescent="0.25">
      <c r="A2" s="39" t="s">
        <v>62</v>
      </c>
      <c r="B2" s="39"/>
      <c r="C2" s="39"/>
      <c r="D2" s="39"/>
      <c r="E2" s="39"/>
      <c r="F2" s="39"/>
      <c r="G2" s="39"/>
      <c r="H2" s="39"/>
      <c r="I2" s="39"/>
      <c r="J2" s="39"/>
      <c r="K2" s="1"/>
      <c r="L2" s="1"/>
    </row>
    <row r="3" spans="1:14" s="16" customFormat="1" ht="60" x14ac:dyDescent="0.2">
      <c r="A3" s="20" t="s">
        <v>1</v>
      </c>
      <c r="B3" s="11" t="s">
        <v>4</v>
      </c>
      <c r="C3" s="12" t="s">
        <v>5</v>
      </c>
      <c r="D3" s="12" t="s">
        <v>2</v>
      </c>
      <c r="E3" s="13" t="s">
        <v>3</v>
      </c>
      <c r="F3" s="12" t="s">
        <v>26</v>
      </c>
      <c r="G3" s="31" t="s">
        <v>34</v>
      </c>
      <c r="H3" s="14" t="s">
        <v>6</v>
      </c>
      <c r="I3" s="14" t="s">
        <v>7</v>
      </c>
      <c r="J3" s="35" t="s">
        <v>76</v>
      </c>
      <c r="K3" s="15"/>
      <c r="L3" s="15"/>
    </row>
    <row r="4" spans="1:14" customFormat="1" ht="39.950000000000003" customHeight="1" x14ac:dyDescent="0.25">
      <c r="A4" s="33" t="s">
        <v>37</v>
      </c>
      <c r="B4" s="17" t="s">
        <v>9</v>
      </c>
      <c r="C4" s="17" t="s">
        <v>8</v>
      </c>
      <c r="D4" s="5" t="s">
        <v>21</v>
      </c>
      <c r="E4" s="5" t="s">
        <v>0</v>
      </c>
      <c r="F4" s="10" t="s">
        <v>51</v>
      </c>
      <c r="G4" s="25">
        <v>1776.32</v>
      </c>
      <c r="H4" s="6">
        <v>44197</v>
      </c>
      <c r="I4" s="6">
        <v>44926</v>
      </c>
      <c r="J4" s="22">
        <f>748.16+728</f>
        <v>1476.1599999999999</v>
      </c>
      <c r="M4" s="1"/>
      <c r="N4" s="1"/>
    </row>
    <row r="5" spans="1:14" ht="39.950000000000003" customHeight="1" x14ac:dyDescent="0.25">
      <c r="A5" s="33" t="s">
        <v>36</v>
      </c>
      <c r="B5" s="17" t="s">
        <v>9</v>
      </c>
      <c r="C5" s="17" t="s">
        <v>8</v>
      </c>
      <c r="D5" s="5" t="s">
        <v>22</v>
      </c>
      <c r="E5" s="5" t="s">
        <v>0</v>
      </c>
      <c r="F5" s="10" t="s">
        <v>55</v>
      </c>
      <c r="G5" s="25">
        <v>11419.2</v>
      </c>
      <c r="H5" s="6">
        <v>44197</v>
      </c>
      <c r="I5" s="6">
        <v>44926</v>
      </c>
      <c r="J5" s="22">
        <f>4809.6+2340+2340</f>
        <v>9489.6</v>
      </c>
    </row>
    <row r="6" spans="1:14" ht="42" customHeight="1" x14ac:dyDescent="0.25">
      <c r="A6" s="33" t="s">
        <v>40</v>
      </c>
      <c r="B6" s="17" t="s">
        <v>9</v>
      </c>
      <c r="C6" s="17" t="s">
        <v>8</v>
      </c>
      <c r="D6" s="5" t="s">
        <v>10</v>
      </c>
      <c r="E6" s="5" t="s">
        <v>0</v>
      </c>
      <c r="F6" s="10" t="s">
        <v>19</v>
      </c>
      <c r="G6" s="25">
        <v>1268.8</v>
      </c>
      <c r="H6" s="6">
        <v>44197</v>
      </c>
      <c r="I6" s="6">
        <v>44926</v>
      </c>
      <c r="J6" s="22">
        <f>520+520</f>
        <v>1040</v>
      </c>
    </row>
    <row r="7" spans="1:14" customFormat="1" ht="39.950000000000003" customHeight="1" x14ac:dyDescent="0.25">
      <c r="A7" s="33" t="s">
        <v>39</v>
      </c>
      <c r="B7" s="17" t="s">
        <v>9</v>
      </c>
      <c r="C7" s="17" t="s">
        <v>8</v>
      </c>
      <c r="D7" s="5" t="s">
        <v>24</v>
      </c>
      <c r="E7" s="5" t="s">
        <v>0</v>
      </c>
      <c r="F7" s="10" t="s">
        <v>50</v>
      </c>
      <c r="G7" s="25" t="s">
        <v>25</v>
      </c>
      <c r="H7" s="6">
        <v>44197</v>
      </c>
      <c r="I7" s="6">
        <v>44926</v>
      </c>
      <c r="J7" s="22">
        <f>5130.24+5200</f>
        <v>10330.24</v>
      </c>
      <c r="M7" s="1"/>
      <c r="N7" s="1"/>
    </row>
    <row r="8" spans="1:14" ht="36.75" customHeight="1" x14ac:dyDescent="0.25">
      <c r="A8" s="33" t="s">
        <v>38</v>
      </c>
      <c r="B8" s="17" t="s">
        <v>9</v>
      </c>
      <c r="C8" s="17" t="s">
        <v>8</v>
      </c>
      <c r="D8" s="5" t="s">
        <v>27</v>
      </c>
      <c r="E8" s="5" t="s">
        <v>0</v>
      </c>
      <c r="F8" s="10" t="s">
        <v>52</v>
      </c>
      <c r="G8" s="25">
        <v>4270</v>
      </c>
      <c r="H8" s="6">
        <v>44197</v>
      </c>
      <c r="I8" s="6">
        <v>44926</v>
      </c>
      <c r="J8" s="22">
        <f>1749.84+1067.4+1067.4</f>
        <v>3884.64</v>
      </c>
    </row>
    <row r="9" spans="1:14" ht="39.950000000000003" customHeight="1" x14ac:dyDescent="0.25">
      <c r="A9" s="33" t="s">
        <v>41</v>
      </c>
      <c r="B9" s="17" t="s">
        <v>9</v>
      </c>
      <c r="C9" s="17" t="s">
        <v>8</v>
      </c>
      <c r="D9" s="5" t="s">
        <v>20</v>
      </c>
      <c r="E9" s="5" t="s">
        <v>0</v>
      </c>
      <c r="F9" s="10" t="s">
        <v>56</v>
      </c>
      <c r="G9" s="25">
        <v>2537.6</v>
      </c>
      <c r="H9" s="6">
        <v>44409</v>
      </c>
      <c r="I9" s="6">
        <v>44773</v>
      </c>
      <c r="J9" s="22">
        <f>890.66+890.66+356.27</f>
        <v>2137.59</v>
      </c>
    </row>
    <row r="10" spans="1:14" ht="39.950000000000003" customHeight="1" x14ac:dyDescent="0.25">
      <c r="A10" s="33" t="s">
        <v>63</v>
      </c>
      <c r="B10" s="17" t="s">
        <v>9</v>
      </c>
      <c r="C10" s="17" t="s">
        <v>8</v>
      </c>
      <c r="D10" s="5" t="s">
        <v>20</v>
      </c>
      <c r="E10" s="5" t="s">
        <v>0</v>
      </c>
      <c r="F10" s="10" t="s">
        <v>56</v>
      </c>
      <c r="G10" s="25">
        <v>3100</v>
      </c>
      <c r="H10" s="6">
        <v>44774</v>
      </c>
      <c r="I10" s="6">
        <v>45291</v>
      </c>
      <c r="J10" s="22">
        <v>961.92</v>
      </c>
    </row>
    <row r="11" spans="1:14" s="30" customFormat="1" ht="39.950000000000003" customHeight="1" x14ac:dyDescent="0.25">
      <c r="A11" s="33" t="s">
        <v>42</v>
      </c>
      <c r="B11" s="26" t="s">
        <v>9</v>
      </c>
      <c r="C11" s="26" t="s">
        <v>8</v>
      </c>
      <c r="D11" s="27" t="s">
        <v>11</v>
      </c>
      <c r="E11" s="27" t="s">
        <v>0</v>
      </c>
      <c r="F11" s="28" t="s">
        <v>29</v>
      </c>
      <c r="G11" s="25">
        <v>860</v>
      </c>
      <c r="H11" s="6">
        <v>44197</v>
      </c>
      <c r="I11" s="6">
        <v>44926</v>
      </c>
      <c r="J11" s="36">
        <f>432+432</f>
        <v>864</v>
      </c>
      <c r="K11" s="29"/>
      <c r="L11" s="29"/>
    </row>
    <row r="12" spans="1:14" ht="39.950000000000003" customHeight="1" x14ac:dyDescent="0.25">
      <c r="A12" s="33" t="s">
        <v>43</v>
      </c>
      <c r="B12" s="17" t="s">
        <v>9</v>
      </c>
      <c r="C12" s="17" t="s">
        <v>8</v>
      </c>
      <c r="D12" s="5" t="s">
        <v>23</v>
      </c>
      <c r="E12" s="18" t="s">
        <v>0</v>
      </c>
      <c r="F12" s="10" t="s">
        <v>12</v>
      </c>
      <c r="G12" s="25">
        <v>2684</v>
      </c>
      <c r="H12" s="6">
        <v>44197</v>
      </c>
      <c r="I12" s="6">
        <v>44926</v>
      </c>
      <c r="J12" s="22">
        <f>1100+550+275+275</f>
        <v>2200</v>
      </c>
    </row>
    <row r="13" spans="1:14" ht="39.950000000000003" customHeight="1" x14ac:dyDescent="0.25">
      <c r="A13" s="33" t="s">
        <v>32</v>
      </c>
      <c r="B13" s="17" t="s">
        <v>9</v>
      </c>
      <c r="C13" s="17" t="s">
        <v>8</v>
      </c>
      <c r="D13" s="5" t="s">
        <v>13</v>
      </c>
      <c r="E13" s="18" t="s">
        <v>0</v>
      </c>
      <c r="F13" s="10" t="s">
        <v>58</v>
      </c>
      <c r="G13" s="22">
        <v>7575.75</v>
      </c>
      <c r="H13" s="6">
        <v>44562</v>
      </c>
      <c r="I13" s="6">
        <v>44926</v>
      </c>
      <c r="J13" s="22">
        <v>7575.75</v>
      </c>
    </row>
    <row r="14" spans="1:14" s="30" customFormat="1" ht="39.950000000000003" customHeight="1" x14ac:dyDescent="0.25">
      <c r="A14" s="33" t="s">
        <v>44</v>
      </c>
      <c r="B14" s="26" t="s">
        <v>9</v>
      </c>
      <c r="C14" s="26" t="s">
        <v>8</v>
      </c>
      <c r="D14" s="27" t="s">
        <v>16</v>
      </c>
      <c r="E14" s="27" t="s">
        <v>0</v>
      </c>
      <c r="F14" s="32" t="s">
        <v>53</v>
      </c>
      <c r="G14" s="25">
        <v>4800</v>
      </c>
      <c r="H14" s="6">
        <v>44197</v>
      </c>
      <c r="I14" s="6">
        <v>44926</v>
      </c>
      <c r="J14" s="36">
        <f>1709.4+2931.83</f>
        <v>4641.2299999999996</v>
      </c>
      <c r="K14" s="29"/>
      <c r="L14" s="29"/>
    </row>
    <row r="15" spans="1:14" s="30" customFormat="1" ht="39.950000000000003" customHeight="1" x14ac:dyDescent="0.25">
      <c r="A15" s="33" t="s">
        <v>45</v>
      </c>
      <c r="B15" s="26" t="s">
        <v>9</v>
      </c>
      <c r="C15" s="26" t="s">
        <v>8</v>
      </c>
      <c r="D15" s="27" t="s">
        <v>30</v>
      </c>
      <c r="E15" s="27" t="s">
        <v>0</v>
      </c>
      <c r="F15" s="32" t="s">
        <v>53</v>
      </c>
      <c r="G15" s="25">
        <v>2354.6</v>
      </c>
      <c r="H15" s="6">
        <v>44197</v>
      </c>
      <c r="I15" s="6">
        <v>44926</v>
      </c>
      <c r="J15" s="36">
        <f>1052.1+1930</f>
        <v>2982.1</v>
      </c>
      <c r="K15" s="29"/>
      <c r="L15" s="29"/>
    </row>
    <row r="16" spans="1:14" ht="36.75" customHeight="1" x14ac:dyDescent="0.25">
      <c r="A16" s="33" t="s">
        <v>46</v>
      </c>
      <c r="B16" s="17" t="s">
        <v>9</v>
      </c>
      <c r="C16" s="17" t="s">
        <v>8</v>
      </c>
      <c r="D16" s="5" t="s">
        <v>31</v>
      </c>
      <c r="E16" s="5" t="s">
        <v>0</v>
      </c>
      <c r="F16" s="10" t="s">
        <v>47</v>
      </c>
      <c r="G16" s="25">
        <v>7320</v>
      </c>
      <c r="H16" s="6">
        <v>44197</v>
      </c>
      <c r="I16" s="6">
        <v>44926</v>
      </c>
      <c r="J16" s="22">
        <f>2986.03+3000+19.5+19.2</f>
        <v>6024.7300000000005</v>
      </c>
    </row>
    <row r="17" spans="1:14" s="30" customFormat="1" ht="39.950000000000003" customHeight="1" x14ac:dyDescent="0.25">
      <c r="A17" s="33" t="s">
        <v>48</v>
      </c>
      <c r="B17" s="26" t="s">
        <v>9</v>
      </c>
      <c r="C17" s="26" t="s">
        <v>8</v>
      </c>
      <c r="D17" s="27" t="s">
        <v>14</v>
      </c>
      <c r="E17" s="27" t="s">
        <v>0</v>
      </c>
      <c r="F17" s="32" t="s">
        <v>35</v>
      </c>
      <c r="G17" s="25">
        <v>146.4</v>
      </c>
      <c r="H17" s="6">
        <v>44197</v>
      </c>
      <c r="I17" s="6">
        <v>44926</v>
      </c>
      <c r="J17" s="36">
        <f>45+60</f>
        <v>105</v>
      </c>
      <c r="K17" s="29"/>
      <c r="L17" s="29"/>
    </row>
    <row r="18" spans="1:14" ht="43.5" customHeight="1" x14ac:dyDescent="0.25">
      <c r="A18" s="33" t="s">
        <v>49</v>
      </c>
      <c r="B18" s="17" t="s">
        <v>9</v>
      </c>
      <c r="C18" s="17" t="s">
        <v>8</v>
      </c>
      <c r="D18" s="5" t="s">
        <v>15</v>
      </c>
      <c r="E18" s="5" t="s">
        <v>0</v>
      </c>
      <c r="F18" s="10" t="s">
        <v>54</v>
      </c>
      <c r="G18" s="25">
        <v>5107</v>
      </c>
      <c r="H18" s="6">
        <v>44197</v>
      </c>
      <c r="I18" s="6">
        <v>44926</v>
      </c>
      <c r="J18" s="22">
        <f>1744.15+2092.98</f>
        <v>3837.13</v>
      </c>
      <c r="K18" s="19"/>
    </row>
    <row r="19" spans="1:14" ht="39.950000000000003" customHeight="1" x14ac:dyDescent="0.25">
      <c r="A19" s="33" t="s">
        <v>61</v>
      </c>
      <c r="B19" s="17" t="s">
        <v>9</v>
      </c>
      <c r="C19" s="17" t="s">
        <v>8</v>
      </c>
      <c r="D19" s="34" t="s">
        <v>59</v>
      </c>
      <c r="E19" s="5" t="s">
        <v>0</v>
      </c>
      <c r="F19" s="10" t="s">
        <v>60</v>
      </c>
      <c r="G19" s="25">
        <v>1043.1199999999999</v>
      </c>
      <c r="H19" s="6">
        <v>44198</v>
      </c>
      <c r="I19" s="6">
        <v>44926</v>
      </c>
      <c r="J19" s="22">
        <f>660.8+342.2</f>
        <v>1003</v>
      </c>
      <c r="K19" s="19"/>
      <c r="M19"/>
      <c r="N19"/>
    </row>
    <row r="20" spans="1:14" ht="39.950000000000003" customHeight="1" x14ac:dyDescent="0.25">
      <c r="A20" s="33" t="s">
        <v>64</v>
      </c>
      <c r="B20" s="17" t="s">
        <v>9</v>
      </c>
      <c r="C20" s="17" t="s">
        <v>8</v>
      </c>
      <c r="D20" s="34" t="s">
        <v>59</v>
      </c>
      <c r="E20" s="5" t="s">
        <v>0</v>
      </c>
      <c r="F20" s="10" t="s">
        <v>60</v>
      </c>
      <c r="G20" s="25">
        <v>1454.23</v>
      </c>
      <c r="H20" s="6">
        <v>44562</v>
      </c>
      <c r="I20" s="6">
        <v>44926</v>
      </c>
      <c r="J20" s="22">
        <v>1221.3</v>
      </c>
      <c r="K20" s="19"/>
      <c r="M20"/>
      <c r="N20"/>
    </row>
    <row r="21" spans="1:14" ht="38.25" customHeight="1" x14ac:dyDescent="0.25">
      <c r="A21" s="33"/>
      <c r="B21" s="17" t="s">
        <v>9</v>
      </c>
      <c r="C21" s="17" t="s">
        <v>8</v>
      </c>
      <c r="D21" s="5" t="s">
        <v>33</v>
      </c>
      <c r="E21" s="5" t="s">
        <v>0</v>
      </c>
      <c r="F21" s="9" t="s">
        <v>17</v>
      </c>
      <c r="G21" s="25">
        <v>3600</v>
      </c>
      <c r="H21" s="6">
        <v>44197</v>
      </c>
      <c r="I21" s="6">
        <v>45291</v>
      </c>
      <c r="J21" s="22">
        <v>3000</v>
      </c>
    </row>
    <row r="22" spans="1:14" ht="39.950000000000003" customHeight="1" x14ac:dyDescent="0.25">
      <c r="A22" s="33" t="s">
        <v>65</v>
      </c>
      <c r="B22" s="17" t="s">
        <v>9</v>
      </c>
      <c r="C22" s="17" t="s">
        <v>8</v>
      </c>
      <c r="D22" s="5" t="s">
        <v>18</v>
      </c>
      <c r="E22" s="5" t="s">
        <v>0</v>
      </c>
      <c r="F22" s="10" t="s">
        <v>28</v>
      </c>
      <c r="G22" s="23"/>
      <c r="H22" s="6">
        <v>44215</v>
      </c>
      <c r="I22" s="6">
        <v>44670</v>
      </c>
      <c r="J22" s="22">
        <f>17698.1+2372.48+2592.56+2469.2+1973.22+2604.15</f>
        <v>29709.710000000003</v>
      </c>
    </row>
    <row r="23" spans="1:14" ht="39.950000000000003" customHeight="1" x14ac:dyDescent="0.25">
      <c r="A23" s="33" t="s">
        <v>66</v>
      </c>
      <c r="B23" s="17" t="s">
        <v>9</v>
      </c>
      <c r="C23" s="17" t="s">
        <v>8</v>
      </c>
      <c r="D23" s="5" t="s">
        <v>18</v>
      </c>
      <c r="E23" s="5" t="s">
        <v>0</v>
      </c>
      <c r="F23" s="10" t="s">
        <v>28</v>
      </c>
      <c r="G23" s="23"/>
      <c r="H23" s="6">
        <v>44671</v>
      </c>
      <c r="I23" s="6">
        <v>44774</v>
      </c>
      <c r="J23" s="22">
        <f>2722.52+3461.88</f>
        <v>6184.4</v>
      </c>
    </row>
    <row r="24" spans="1:14" ht="39.950000000000003" customHeight="1" x14ac:dyDescent="0.25">
      <c r="A24" s="33" t="s">
        <v>68</v>
      </c>
      <c r="B24" s="17" t="s">
        <v>9</v>
      </c>
      <c r="C24" s="17" t="s">
        <v>8</v>
      </c>
      <c r="D24" s="5" t="s">
        <v>18</v>
      </c>
      <c r="E24" s="5" t="s">
        <v>0</v>
      </c>
      <c r="F24" s="10" t="s">
        <v>67</v>
      </c>
      <c r="G24" s="25">
        <v>10836</v>
      </c>
      <c r="H24" s="6">
        <v>44830</v>
      </c>
      <c r="I24" s="6">
        <v>45009</v>
      </c>
      <c r="J24" s="22">
        <f>415.83+1087.37+1808.19</f>
        <v>3311.39</v>
      </c>
    </row>
    <row r="25" spans="1:14" ht="39.950000000000003" customHeight="1" x14ac:dyDescent="0.25">
      <c r="A25" s="33" t="s">
        <v>71</v>
      </c>
      <c r="B25" s="17" t="s">
        <v>9</v>
      </c>
      <c r="C25" s="17" t="s">
        <v>8</v>
      </c>
      <c r="D25" s="5" t="s">
        <v>70</v>
      </c>
      <c r="E25" s="18" t="s">
        <v>0</v>
      </c>
      <c r="F25" s="10" t="s">
        <v>74</v>
      </c>
      <c r="G25" s="25">
        <v>3000</v>
      </c>
      <c r="H25" s="6">
        <v>44603</v>
      </c>
      <c r="I25" s="6">
        <v>44996</v>
      </c>
      <c r="J25" s="22">
        <v>1800</v>
      </c>
    </row>
    <row r="26" spans="1:14" ht="39.950000000000003" customHeight="1" x14ac:dyDescent="0.25">
      <c r="A26" s="33" t="s">
        <v>72</v>
      </c>
      <c r="B26" s="17" t="s">
        <v>9</v>
      </c>
      <c r="C26" s="17" t="s">
        <v>8</v>
      </c>
      <c r="D26" s="5" t="s">
        <v>69</v>
      </c>
      <c r="E26" s="18" t="s">
        <v>0</v>
      </c>
      <c r="F26" s="10" t="s">
        <v>73</v>
      </c>
      <c r="G26" s="25">
        <v>1000</v>
      </c>
      <c r="H26" s="6">
        <v>44621</v>
      </c>
      <c r="I26" s="6">
        <v>44986</v>
      </c>
      <c r="J26" s="22" t="s">
        <v>75</v>
      </c>
    </row>
  </sheetData>
  <mergeCells count="2">
    <mergeCell ref="A1:J1"/>
    <mergeCell ref="A2:J2"/>
  </mergeCells>
  <phoneticPr fontId="33" type="noConversion"/>
  <pageMargins left="0.25" right="0.25" top="0.75" bottom="0.75" header="0.3" footer="0.3"/>
  <pageSetup paperSize="8" scale="84" orientation="portrait" r:id="rId1"/>
  <headerFooter>
    <oddFooter>&amp;RPag.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6D52A2-0BD8-47E9-88D9-7C7AA59D04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B72130-055D-46FE-94C2-1D50DA8F793F}">
  <ds:schemaRefs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1244A5-4597-4A73-94E2-E946BB44C2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Anno 2022</vt:lpstr>
      <vt:lpstr>'Anno 2022'!Area_stampa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Recita Giovanni</dc:creator>
  <cp:lastModifiedBy>UTENTE</cp:lastModifiedBy>
  <cp:lastPrinted>2023-03-15T11:51:04Z</cp:lastPrinted>
  <dcterms:created xsi:type="dcterms:W3CDTF">2014-01-29T13:24:45Z</dcterms:created>
  <dcterms:modified xsi:type="dcterms:W3CDTF">2023-03-15T11:51:24Z</dcterms:modified>
</cp:coreProperties>
</file>